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Zakázky - aktuální\Z18-016 Domov důchodců - přístavba (Plus)\Z18-016-01 Úprava původní kuchyně VZT (Nikl)\Z18-016-01 DPS DIGITAL\D1.4 e Plynoinstalace\"/>
    </mc:Choice>
  </mc:AlternateContent>
  <bookViews>
    <workbookView xWindow="0" yWindow="0" windowWidth="28800" windowHeight="1413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list'!$F$4</definedName>
    <definedName name="MJ">'Krycí list'!$G$4</definedName>
    <definedName name="Mont">Rekapitulace!$H$10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Položky!$A$1:$G$25</definedName>
    <definedName name="_xlnm.Print_Area" localSheetId="1">Rekapitulace!$A$1:$I$19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5" i="1"/>
  <c r="D14" i="1"/>
  <c r="BE24" i="3"/>
  <c r="BD24" i="3"/>
  <c r="BD25" i="3" s="1"/>
  <c r="H9" i="2" s="1"/>
  <c r="BC24" i="3"/>
  <c r="BA24" i="3"/>
  <c r="G24" i="3"/>
  <c r="G25" i="3" s="1"/>
  <c r="G9" i="2"/>
  <c r="B9" i="2"/>
  <c r="A9" i="2"/>
  <c r="BE25" i="3"/>
  <c r="I9" i="2" s="1"/>
  <c r="BC25" i="3"/>
  <c r="BA25" i="3"/>
  <c r="E9" i="2" s="1"/>
  <c r="C25" i="3"/>
  <c r="BE21" i="3"/>
  <c r="BD21" i="3"/>
  <c r="BC21" i="3"/>
  <c r="BA21" i="3"/>
  <c r="G21" i="3"/>
  <c r="BB21" i="3" s="1"/>
  <c r="BE20" i="3"/>
  <c r="BD20" i="3"/>
  <c r="BC20" i="3"/>
  <c r="BB20" i="3"/>
  <c r="BA20" i="3"/>
  <c r="G20" i="3"/>
  <c r="BE19" i="3"/>
  <c r="BD19" i="3"/>
  <c r="BD22" i="3" s="1"/>
  <c r="H8" i="2" s="1"/>
  <c r="BC19" i="3"/>
  <c r="BA19" i="3"/>
  <c r="G19" i="3"/>
  <c r="G22" i="3" s="1"/>
  <c r="B8" i="2"/>
  <c r="A8" i="2"/>
  <c r="BE22" i="3"/>
  <c r="I8" i="2" s="1"/>
  <c r="BC22" i="3"/>
  <c r="G8" i="2" s="1"/>
  <c r="BA22" i="3"/>
  <c r="E8" i="2" s="1"/>
  <c r="C22" i="3"/>
  <c r="BE16" i="3"/>
  <c r="BD16" i="3"/>
  <c r="BC16" i="3"/>
  <c r="BA16" i="3"/>
  <c r="G16" i="3"/>
  <c r="BB16" i="3" s="1"/>
  <c r="BE15" i="3"/>
  <c r="BD15" i="3"/>
  <c r="BC15" i="3"/>
  <c r="BB15" i="3"/>
  <c r="BA15" i="3"/>
  <c r="G15" i="3"/>
  <c r="BE14" i="3"/>
  <c r="BD14" i="3"/>
  <c r="BC14" i="3"/>
  <c r="BA14" i="3"/>
  <c r="G14" i="3"/>
  <c r="BB14" i="3" s="1"/>
  <c r="BE13" i="3"/>
  <c r="BD13" i="3"/>
  <c r="BC13" i="3"/>
  <c r="BB13" i="3"/>
  <c r="BA13" i="3"/>
  <c r="G13" i="3"/>
  <c r="BE12" i="3"/>
  <c r="BD12" i="3"/>
  <c r="BC12" i="3"/>
  <c r="BA12" i="3"/>
  <c r="G12" i="3"/>
  <c r="BB12" i="3" s="1"/>
  <c r="BE11" i="3"/>
  <c r="BD11" i="3"/>
  <c r="BC11" i="3"/>
  <c r="BB11" i="3"/>
  <c r="BA11" i="3"/>
  <c r="G11" i="3"/>
  <c r="BE10" i="3"/>
  <c r="BD10" i="3"/>
  <c r="BC10" i="3"/>
  <c r="BA10" i="3"/>
  <c r="G10" i="3"/>
  <c r="BB10" i="3" s="1"/>
  <c r="BE9" i="3"/>
  <c r="BD9" i="3"/>
  <c r="BC9" i="3"/>
  <c r="BB9" i="3"/>
  <c r="BA9" i="3"/>
  <c r="G9" i="3"/>
  <c r="BE8" i="3"/>
  <c r="BD8" i="3"/>
  <c r="BD17" i="3" s="1"/>
  <c r="H7" i="2" s="1"/>
  <c r="BC8" i="3"/>
  <c r="BA8" i="3"/>
  <c r="G8" i="3"/>
  <c r="G17" i="3" s="1"/>
  <c r="B7" i="2"/>
  <c r="A7" i="2"/>
  <c r="BE17" i="3"/>
  <c r="I7" i="2" s="1"/>
  <c r="BC17" i="3"/>
  <c r="G7" i="2" s="1"/>
  <c r="G10" i="2" s="1"/>
  <c r="C14" i="1" s="1"/>
  <c r="BA17" i="3"/>
  <c r="E7" i="2" s="1"/>
  <c r="C17" i="3"/>
  <c r="C4" i="3"/>
  <c r="F3" i="3"/>
  <c r="C3" i="3"/>
  <c r="C2" i="2"/>
  <c r="C1" i="2"/>
  <c r="F34" i="1"/>
  <c r="F33" i="1"/>
  <c r="F31" i="1"/>
  <c r="G8" i="1"/>
  <c r="E10" i="2" l="1"/>
  <c r="H10" i="2"/>
  <c r="C15" i="1" s="1"/>
  <c r="I10" i="2"/>
  <c r="C20" i="1" s="1"/>
  <c r="BB8" i="3"/>
  <c r="BB17" i="3" s="1"/>
  <c r="F7" i="2" s="1"/>
  <c r="BB19" i="3"/>
  <c r="BB22" i="3" s="1"/>
  <c r="F8" i="2" s="1"/>
  <c r="BB24" i="3"/>
  <c r="BB25" i="3" s="1"/>
  <c r="F9" i="2" s="1"/>
  <c r="F10" i="2" l="1"/>
  <c r="C17" i="1" s="1"/>
  <c r="G17" i="2"/>
  <c r="I17" i="2" s="1"/>
  <c r="G16" i="1" s="1"/>
  <c r="G16" i="2"/>
  <c r="I16" i="2" s="1"/>
  <c r="G15" i="1" s="1"/>
  <c r="G15" i="2"/>
  <c r="I15" i="2" s="1"/>
  <c r="C16" i="1"/>
  <c r="C18" i="1" s="1"/>
  <c r="C21" i="1" s="1"/>
  <c r="H18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<sst xmlns="http://schemas.openxmlformats.org/spreadsheetml/2006/main" count="148" uniqueCount="111">
  <si>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</si>
  <si>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</si>
  <si>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</si>
  <si>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</si>
  <si>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</si>
  <si>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</si>
  <si>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</si>
  <si>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</si>
  <si>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</si>
  <si>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</si>
  <si>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</si>
  <si>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</si>
  <si>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</si>
  <si>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</si>
  <si>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</si>
  <si>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</si>
  <si>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</si>
  <si>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</si>
  <si>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</si>
  <si>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</si>
  <si>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</si>
  <si>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</si>
  <si>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</si>
  <si>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</si>
  <si>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</si>
  <si>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</si>
  <si>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</si>
  <si>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</si>
  <si>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</si>
  <si>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</si>
  <si>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</si>
  <si>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</si>
  <si>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</si>
  <si>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</si>
  <si>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</si>
  <si>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</si>
  <si>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</si>
  <si>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</si>
  <si>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</si>
  <si>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</si>
  <si>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</si>
  <si>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</si>
  <si>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</si>
  <si>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</si>
  <si>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</si>
  <si>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</si>
  <si>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</si>
  <si>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</si>
  <si>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</si>
  <si>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</si>
  <si>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</si>
  <si>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</si>
  <si>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</si>
  <si>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</si>
  <si>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</si>
  <si>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</si>
  <si>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</si>
  <si>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</si>
  <si>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</si>
  <si>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</si>
  <si>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</si>
  <si>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</si>
  <si>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</si>
  <si>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</si>
  <si>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</si>
  <si>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</si>
  <si>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</si>
  <si>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</si>
  <si>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</si>
  <si>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Z18-016-01 DOMOV SENIORŮ V BŘECLAVI</t>
  </si>
  <si>
    <t>D1.4 e - Plynoinstalace</t>
  </si>
  <si>
    <t>723</t>
  </si>
  <si>
    <t>Vnitřní plynovod</t>
  </si>
  <si>
    <t>723 12-0805.R00</t>
  </si>
  <si>
    <t>Demontáž potrubí svařovaného závitového DN 15-50 včetně armatur</t>
  </si>
  <si>
    <t>m</t>
  </si>
  <si>
    <t>3</t>
  </si>
  <si>
    <t xml:space="preserve">Demontáž plynoměru </t>
  </si>
  <si>
    <t>2</t>
  </si>
  <si>
    <t>Přesunutí a montáž demontovaného plynoměru G25 vynulování a metrologické ověření</t>
  </si>
  <si>
    <t>723 23-7216.R00</t>
  </si>
  <si>
    <t xml:space="preserve">Kohout kulový,2xvnitřní závit, DN 32 </t>
  </si>
  <si>
    <t>kus</t>
  </si>
  <si>
    <t>Přepojení stávajícího potrubí pro napojení přesunovaného plynoměru G25</t>
  </si>
  <si>
    <t>hod</t>
  </si>
  <si>
    <t>723 19-0907.R00</t>
  </si>
  <si>
    <t xml:space="preserve">Odvzdušnění a napuštění plynového potrubí </t>
  </si>
  <si>
    <t>723 19-0909.R00</t>
  </si>
  <si>
    <t xml:space="preserve">Zkouška tlaková  plynového potrubí </t>
  </si>
  <si>
    <t>998 72-3101.R00</t>
  </si>
  <si>
    <t xml:space="preserve">Přesun hmot pro vnitřní plynovod, výšky do 6 m </t>
  </si>
  <si>
    <t>t</t>
  </si>
  <si>
    <t>998 72-3192.R00</t>
  </si>
  <si>
    <t xml:space="preserve">Příplatek zvětš. přesun, vnitřní plynovod do 100 m </t>
  </si>
  <si>
    <t>732</t>
  </si>
  <si>
    <t>Strojovny</t>
  </si>
  <si>
    <t>22</t>
  </si>
  <si>
    <t>Demontáž a likvidace plynových spotřebičů stávající kuchyně</t>
  </si>
  <si>
    <t>998 73-2101.R00</t>
  </si>
  <si>
    <t xml:space="preserve">Přesun hmot pro strojovny, výšky do 6 m </t>
  </si>
  <si>
    <t>998 73-2193.R00</t>
  </si>
  <si>
    <t xml:space="preserve">Příplatek zvětšený přesun, strojovny do 500 m </t>
  </si>
  <si>
    <t>783</t>
  </si>
  <si>
    <t>Nátěry</t>
  </si>
  <si>
    <t>783 42-4240.R00</t>
  </si>
  <si>
    <t xml:space="preserve">Nátěr syntet. potrubí do DN 65 mm  Z+1x +1x email </t>
  </si>
  <si>
    <t>Individuální mimostaveništní doprava</t>
  </si>
  <si>
    <t>Kompletační činnost zhotovitele</t>
  </si>
  <si>
    <t>Provozní vlivy</t>
  </si>
  <si>
    <t>FaBa engineering, s.r.o., Břeclav</t>
  </si>
  <si>
    <t>Město Břeclav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</si>
</sst>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#,##0.0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3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110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109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Rekapitulace!A15</f>
        <v>Individuální mimostaveništní doprava</v>
      </c>
      <c r="E14" s="49"/>
      <c r="F14" s="50"/>
      <c r="G14" s="47">
        <f>Rekapitulace!I15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Rekapitulace!A16</f>
        <v>Kompletační činnost zhotovitele</v>
      </c>
      <c r="E15" s="51"/>
      <c r="F15" s="52"/>
      <c r="G15" s="47">
        <f>Rekapitulace!I16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Rekapitulace!A17</f>
        <v>Provozní vlivy</v>
      </c>
      <c r="E16" s="51"/>
      <c r="F16" s="52"/>
      <c r="G16" s="47">
        <f>Rekapitulace!I17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9"/>
  <sheetViews>
    <sheetView workbookViewId="0">
      <selection activeCell="H18" sqref="H18:I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Z18-016-01 DOMOV SENIORŮ V BŘECLAVI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D1.4 e - Plynoinstalace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193" t="str">
        <f>Položky!B7</f>
        <v>723</v>
      </c>
      <c r="B7" s="99" t="str">
        <f>Položky!C7</f>
        <v>Vnitřní plynovod</v>
      </c>
      <c r="C7" s="100"/>
      <c r="D7" s="101"/>
      <c r="E7" s="194">
        <f>Položky!BA17</f>
        <v>0</v>
      </c>
      <c r="F7" s="195">
        <f>Položky!BB17</f>
        <v>0</v>
      </c>
      <c r="G7" s="195">
        <f>Položky!BC17</f>
        <v>0</v>
      </c>
      <c r="H7" s="195">
        <f>Položky!BD17</f>
        <v>0</v>
      </c>
      <c r="I7" s="196">
        <f>Položky!BE17</f>
        <v>0</v>
      </c>
    </row>
    <row r="8" spans="1:57" s="11" customFormat="1" x14ac:dyDescent="0.2">
      <c r="A8" s="193" t="str">
        <f>Položky!B18</f>
        <v>732</v>
      </c>
      <c r="B8" s="99" t="str">
        <f>Položky!C18</f>
        <v>Strojovny</v>
      </c>
      <c r="C8" s="100"/>
      <c r="D8" s="101"/>
      <c r="E8" s="194">
        <f>Položky!BA22</f>
        <v>0</v>
      </c>
      <c r="F8" s="195">
        <f>Položky!BB22</f>
        <v>0</v>
      </c>
      <c r="G8" s="195">
        <f>Položky!BC22</f>
        <v>0</v>
      </c>
      <c r="H8" s="195">
        <f>Položky!BD22</f>
        <v>0</v>
      </c>
      <c r="I8" s="196">
        <f>Položky!BE22</f>
        <v>0</v>
      </c>
    </row>
    <row r="9" spans="1:57" s="11" customFormat="1" ht="13.5" thickBot="1" x14ac:dyDescent="0.25">
      <c r="A9" s="193" t="str">
        <f>Položky!B23</f>
        <v>783</v>
      </c>
      <c r="B9" s="99" t="str">
        <f>Položky!C23</f>
        <v>Nátěry</v>
      </c>
      <c r="C9" s="100"/>
      <c r="D9" s="101"/>
      <c r="E9" s="194">
        <f>Položky!BA25</f>
        <v>0</v>
      </c>
      <c r="F9" s="195">
        <f>Položky!BB25</f>
        <v>0</v>
      </c>
      <c r="G9" s="195">
        <f>Položky!BC25</f>
        <v>0</v>
      </c>
      <c r="H9" s="195">
        <f>Položky!BD25</f>
        <v>0</v>
      </c>
      <c r="I9" s="196">
        <f>Položky!BE25</f>
        <v>0</v>
      </c>
    </row>
    <row r="10" spans="1:57" s="107" customFormat="1" ht="13.5" thickBot="1" x14ac:dyDescent="0.25">
      <c r="A10" s="102"/>
      <c r="B10" s="94" t="s">
        <v>50</v>
      </c>
      <c r="C10" s="94"/>
      <c r="D10" s="103"/>
      <c r="E10" s="104">
        <f>SUM(E7:E9)</f>
        <v>0</v>
      </c>
      <c r="F10" s="105">
        <f>SUM(F7:F9)</f>
        <v>0</v>
      </c>
      <c r="G10" s="105">
        <f>SUM(G7:G9)</f>
        <v>0</v>
      </c>
      <c r="H10" s="105">
        <f>SUM(H7:H9)</f>
        <v>0</v>
      </c>
      <c r="I10" s="106">
        <f>SUM(I7:I9)</f>
        <v>0</v>
      </c>
    </row>
    <row r="11" spans="1:57" x14ac:dyDescent="0.2">
      <c r="A11" s="100"/>
      <c r="B11" s="100"/>
      <c r="C11" s="100"/>
      <c r="D11" s="100"/>
      <c r="E11" s="100"/>
      <c r="F11" s="100"/>
      <c r="G11" s="100"/>
      <c r="H11" s="100"/>
      <c r="I11" s="100"/>
    </row>
    <row r="12" spans="1:57" ht="19.5" customHeight="1" x14ac:dyDescent="0.25">
      <c r="A12" s="108" t="s">
        <v>51</v>
      </c>
      <c r="B12" s="108"/>
      <c r="C12" s="108"/>
      <c r="D12" s="108"/>
      <c r="E12" s="108"/>
      <c r="F12" s="108"/>
      <c r="G12" s="109"/>
      <c r="H12" s="108"/>
      <c r="I12" s="108"/>
      <c r="BA12" s="32"/>
      <c r="BB12" s="32"/>
      <c r="BC12" s="32"/>
      <c r="BD12" s="32"/>
      <c r="BE12" s="32"/>
    </row>
    <row r="13" spans="1:57" ht="13.5" thickBot="1" x14ac:dyDescent="0.25">
      <c r="A13" s="110"/>
      <c r="B13" s="110"/>
      <c r="C13" s="110"/>
      <c r="D13" s="110"/>
      <c r="E13" s="110"/>
      <c r="F13" s="110"/>
      <c r="G13" s="110"/>
      <c r="H13" s="110"/>
      <c r="I13" s="110"/>
    </row>
    <row r="14" spans="1:57" x14ac:dyDescent="0.2">
      <c r="A14" s="111" t="s">
        <v>52</v>
      </c>
      <c r="B14" s="112"/>
      <c r="C14" s="112"/>
      <c r="D14" s="113"/>
      <c r="E14" s="114" t="s">
        <v>53</v>
      </c>
      <c r="F14" s="115" t="s">
        <v>54</v>
      </c>
      <c r="G14" s="116" t="s">
        <v>55</v>
      </c>
      <c r="H14" s="117"/>
      <c r="I14" s="118" t="s">
        <v>53</v>
      </c>
    </row>
    <row r="15" spans="1:57" x14ac:dyDescent="0.2">
      <c r="A15" s="119" t="s">
        <v>106</v>
      </c>
      <c r="B15" s="120"/>
      <c r="C15" s="120"/>
      <c r="D15" s="121"/>
      <c r="E15" s="122"/>
      <c r="F15" s="123">
        <v>0</v>
      </c>
      <c r="G15" s="124">
        <f>CHOOSE(BA15+1,HSV+PSV,HSV+PSV+Mont,HSV+PSV+Dodavka+Mont,HSV,PSV,Mont,Dodavka,Mont+Dodavka,0)</f>
        <v>0</v>
      </c>
      <c r="H15" s="125"/>
      <c r="I15" s="126">
        <f>E15+F15*G15/100</f>
        <v>0</v>
      </c>
      <c r="BA15">
        <v>0</v>
      </c>
    </row>
    <row r="16" spans="1:57" x14ac:dyDescent="0.2">
      <c r="A16" s="119" t="s">
        <v>107</v>
      </c>
      <c r="B16" s="120"/>
      <c r="C16" s="120"/>
      <c r="D16" s="121"/>
      <c r="E16" s="122"/>
      <c r="F16" s="123">
        <v>0</v>
      </c>
      <c r="G16" s="124">
        <f>CHOOSE(BA16+1,HSV+PSV,HSV+PSV+Mont,HSV+PSV+Dodavka+Mont,HSV,PSV,Mont,Dodavka,Mont+Dodavka,0)</f>
        <v>0</v>
      </c>
      <c r="H16" s="125"/>
      <c r="I16" s="126">
        <f>E16+F16*G16/100</f>
        <v>0</v>
      </c>
      <c r="BA16">
        <v>0</v>
      </c>
    </row>
    <row r="17" spans="1:53" x14ac:dyDescent="0.2">
      <c r="A17" s="119" t="s">
        <v>108</v>
      </c>
      <c r="B17" s="120"/>
      <c r="C17" s="120"/>
      <c r="D17" s="121"/>
      <c r="E17" s="122"/>
      <c r="F17" s="123">
        <v>0</v>
      </c>
      <c r="G17" s="124">
        <f>CHOOSE(BA17+1,HSV+PSV,HSV+PSV+Mont,HSV+PSV+Dodavka+Mont,HSV,PSV,Mont,Dodavka,Mont+Dodavka,0)</f>
        <v>0</v>
      </c>
      <c r="H17" s="125"/>
      <c r="I17" s="126">
        <f>E17+F17*G17/100</f>
        <v>0</v>
      </c>
      <c r="BA17">
        <v>0</v>
      </c>
    </row>
    <row r="18" spans="1:53" ht="13.5" thickBot="1" x14ac:dyDescent="0.25">
      <c r="A18" s="127"/>
      <c r="B18" s="128" t="s">
        <v>56</v>
      </c>
      <c r="C18" s="129"/>
      <c r="D18" s="130"/>
      <c r="E18" s="131"/>
      <c r="F18" s="132"/>
      <c r="G18" s="132"/>
      <c r="H18" s="133">
        <f>SUM(I15:I17)</f>
        <v>0</v>
      </c>
      <c r="I18" s="134"/>
    </row>
    <row r="19" spans="1:53" x14ac:dyDescent="0.2">
      <c r="A19" s="110"/>
      <c r="B19" s="110"/>
      <c r="C19" s="110"/>
      <c r="D19" s="110"/>
      <c r="E19" s="110"/>
      <c r="F19" s="110"/>
      <c r="G19" s="110"/>
      <c r="H19" s="110"/>
      <c r="I19" s="110"/>
    </row>
    <row r="20" spans="1:53" x14ac:dyDescent="0.2">
      <c r="B20" s="107"/>
      <c r="F20" s="135"/>
      <c r="G20" s="136"/>
      <c r="H20" s="136"/>
      <c r="I20" s="137"/>
    </row>
    <row r="21" spans="1:53" x14ac:dyDescent="0.2">
      <c r="F21" s="135"/>
      <c r="G21" s="136"/>
      <c r="H21" s="136"/>
      <c r="I21" s="137"/>
    </row>
    <row r="22" spans="1:53" x14ac:dyDescent="0.2">
      <c r="F22" s="135"/>
      <c r="G22" s="136"/>
      <c r="H22" s="136"/>
      <c r="I22" s="137"/>
    </row>
    <row r="23" spans="1:53" x14ac:dyDescent="0.2">
      <c r="F23" s="135"/>
      <c r="G23" s="136"/>
      <c r="H23" s="136"/>
      <c r="I23" s="137"/>
    </row>
    <row r="24" spans="1:53" x14ac:dyDescent="0.2"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</sheetData>
  <mergeCells count="4">
    <mergeCell ref="A1:B1"/>
    <mergeCell ref="A2:B2"/>
    <mergeCell ref="G2:I2"/>
    <mergeCell ref="H18:I1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8"/>
  <sheetViews>
    <sheetView showGridLines="0" showZeros="0" zoomScaleNormal="100" workbookViewId="0">
      <selection activeCell="A25" sqref="A25:IV27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87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Z18-016-01 DOMOV SENIORŮ V BŘECLAVI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D1.4 e - Plynoinstalace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71</v>
      </c>
      <c r="C7" s="167" t="s">
        <v>72</v>
      </c>
      <c r="D7" s="168"/>
      <c r="E7" s="169"/>
      <c r="F7" s="169"/>
      <c r="G7" s="170"/>
      <c r="H7" s="171"/>
      <c r="I7" s="171"/>
      <c r="O7" s="172">
        <v>1</v>
      </c>
    </row>
    <row r="8" spans="1:104" ht="22.5" x14ac:dyDescent="0.2">
      <c r="A8" s="173">
        <v>1</v>
      </c>
      <c r="B8" s="174" t="s">
        <v>73</v>
      </c>
      <c r="C8" s="175" t="s">
        <v>74</v>
      </c>
      <c r="D8" s="176" t="s">
        <v>75</v>
      </c>
      <c r="E8" s="177">
        <v>55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2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3.8999999999999999E-4</v>
      </c>
    </row>
    <row r="9" spans="1:104" x14ac:dyDescent="0.2">
      <c r="A9" s="173">
        <v>2</v>
      </c>
      <c r="B9" s="174" t="s">
        <v>76</v>
      </c>
      <c r="C9" s="175" t="s">
        <v>77</v>
      </c>
      <c r="D9" s="176" t="s">
        <v>67</v>
      </c>
      <c r="E9" s="177">
        <v>2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2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 ht="22.5" x14ac:dyDescent="0.2">
      <c r="A10" s="173">
        <v>3</v>
      </c>
      <c r="B10" s="174" t="s">
        <v>78</v>
      </c>
      <c r="C10" s="175" t="s">
        <v>79</v>
      </c>
      <c r="D10" s="176" t="s">
        <v>67</v>
      </c>
      <c r="E10" s="177">
        <v>1</v>
      </c>
      <c r="F10" s="177">
        <v>0</v>
      </c>
      <c r="G10" s="178">
        <f>E10*F10</f>
        <v>0</v>
      </c>
      <c r="O10" s="172">
        <v>2</v>
      </c>
      <c r="AA10" s="139">
        <v>12</v>
      </c>
      <c r="AB10" s="139">
        <v>0</v>
      </c>
      <c r="AC10" s="139">
        <v>3</v>
      </c>
      <c r="AZ10" s="139">
        <v>2</v>
      </c>
      <c r="BA10" s="139">
        <f>IF(AZ10=1,G10,0)</f>
        <v>0</v>
      </c>
      <c r="BB10" s="139">
        <f>IF(AZ10=2,G10,0)</f>
        <v>0</v>
      </c>
      <c r="BC10" s="139">
        <f>IF(AZ10=3,G10,0)</f>
        <v>0</v>
      </c>
      <c r="BD10" s="139">
        <f>IF(AZ10=4,G10,0)</f>
        <v>0</v>
      </c>
      <c r="BE10" s="139">
        <f>IF(AZ10=5,G10,0)</f>
        <v>0</v>
      </c>
      <c r="CZ10" s="139">
        <v>0</v>
      </c>
    </row>
    <row r="11" spans="1:104" x14ac:dyDescent="0.2">
      <c r="A11" s="173">
        <v>4</v>
      </c>
      <c r="B11" s="174" t="s">
        <v>80</v>
      </c>
      <c r="C11" s="175" t="s">
        <v>81</v>
      </c>
      <c r="D11" s="176" t="s">
        <v>82</v>
      </c>
      <c r="E11" s="177">
        <v>1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4</v>
      </c>
      <c r="AZ11" s="139">
        <v>2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8.8999999999999995E-4</v>
      </c>
    </row>
    <row r="12" spans="1:104" ht="22.5" x14ac:dyDescent="0.2">
      <c r="A12" s="173">
        <v>5</v>
      </c>
      <c r="B12" s="174" t="s">
        <v>66</v>
      </c>
      <c r="C12" s="175" t="s">
        <v>83</v>
      </c>
      <c r="D12" s="176" t="s">
        <v>84</v>
      </c>
      <c r="E12" s="177">
        <v>4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5</v>
      </c>
      <c r="AZ12" s="139">
        <v>2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</v>
      </c>
    </row>
    <row r="13" spans="1:104" x14ac:dyDescent="0.2">
      <c r="A13" s="173">
        <v>6</v>
      </c>
      <c r="B13" s="174" t="s">
        <v>85</v>
      </c>
      <c r="C13" s="175" t="s">
        <v>86</v>
      </c>
      <c r="D13" s="176" t="s">
        <v>67</v>
      </c>
      <c r="E13" s="177">
        <v>1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6</v>
      </c>
      <c r="AZ13" s="139">
        <v>2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 x14ac:dyDescent="0.2">
      <c r="A14" s="173">
        <v>7</v>
      </c>
      <c r="B14" s="174" t="s">
        <v>87</v>
      </c>
      <c r="C14" s="175" t="s">
        <v>88</v>
      </c>
      <c r="D14" s="176" t="s">
        <v>82</v>
      </c>
      <c r="E14" s="177">
        <v>1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7</v>
      </c>
      <c r="AZ14" s="139">
        <v>2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3">
        <v>8</v>
      </c>
      <c r="B15" s="174" t="s">
        <v>89</v>
      </c>
      <c r="C15" s="175" t="s">
        <v>90</v>
      </c>
      <c r="D15" s="176" t="s">
        <v>91</v>
      </c>
      <c r="E15" s="177">
        <v>1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8</v>
      </c>
      <c r="AZ15" s="139">
        <v>2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0</v>
      </c>
    </row>
    <row r="16" spans="1:104" x14ac:dyDescent="0.2">
      <c r="A16" s="173">
        <v>9</v>
      </c>
      <c r="B16" s="174" t="s">
        <v>92</v>
      </c>
      <c r="C16" s="175" t="s">
        <v>93</v>
      </c>
      <c r="D16" s="176" t="s">
        <v>91</v>
      </c>
      <c r="E16" s="177">
        <v>1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9</v>
      </c>
      <c r="AZ16" s="139">
        <v>2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79"/>
      <c r="B17" s="180" t="s">
        <v>68</v>
      </c>
      <c r="C17" s="181" t="str">
        <f>CONCATENATE(B7," ",C7)</f>
        <v>723 Vnitřní plynovod</v>
      </c>
      <c r="D17" s="179"/>
      <c r="E17" s="182"/>
      <c r="F17" s="182"/>
      <c r="G17" s="183">
        <f>SUM(G7:G16)</f>
        <v>0</v>
      </c>
      <c r="O17" s="172">
        <v>4</v>
      </c>
      <c r="BA17" s="184">
        <f>SUM(BA7:BA16)</f>
        <v>0</v>
      </c>
      <c r="BB17" s="184">
        <f>SUM(BB7:BB16)</f>
        <v>0</v>
      </c>
      <c r="BC17" s="184">
        <f>SUM(BC7:BC16)</f>
        <v>0</v>
      </c>
      <c r="BD17" s="184">
        <f>SUM(BD7:BD16)</f>
        <v>0</v>
      </c>
      <c r="BE17" s="184">
        <f>SUM(BE7:BE16)</f>
        <v>0</v>
      </c>
    </row>
    <row r="18" spans="1:104" x14ac:dyDescent="0.2">
      <c r="A18" s="165" t="s">
        <v>65</v>
      </c>
      <c r="B18" s="166" t="s">
        <v>94</v>
      </c>
      <c r="C18" s="167" t="s">
        <v>95</v>
      </c>
      <c r="D18" s="168"/>
      <c r="E18" s="169"/>
      <c r="F18" s="169"/>
      <c r="G18" s="170"/>
      <c r="H18" s="171"/>
      <c r="I18" s="171"/>
      <c r="O18" s="172">
        <v>1</v>
      </c>
    </row>
    <row r="19" spans="1:104" ht="22.5" x14ac:dyDescent="0.2">
      <c r="A19" s="173">
        <v>10</v>
      </c>
      <c r="B19" s="174" t="s">
        <v>96</v>
      </c>
      <c r="C19" s="175" t="s">
        <v>97</v>
      </c>
      <c r="D19" s="176" t="s">
        <v>67</v>
      </c>
      <c r="E19" s="177">
        <v>12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10</v>
      </c>
      <c r="AZ19" s="139">
        <v>2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0</v>
      </c>
    </row>
    <row r="20" spans="1:104" x14ac:dyDescent="0.2">
      <c r="A20" s="173">
        <v>11</v>
      </c>
      <c r="B20" s="174" t="s">
        <v>98</v>
      </c>
      <c r="C20" s="175" t="s">
        <v>99</v>
      </c>
      <c r="D20" s="176" t="s">
        <v>91</v>
      </c>
      <c r="E20" s="177">
        <v>1.2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11</v>
      </c>
      <c r="AZ20" s="139">
        <v>2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0</v>
      </c>
    </row>
    <row r="21" spans="1:104" x14ac:dyDescent="0.2">
      <c r="A21" s="173">
        <v>12</v>
      </c>
      <c r="B21" s="174" t="s">
        <v>100</v>
      </c>
      <c r="C21" s="175" t="s">
        <v>101</v>
      </c>
      <c r="D21" s="176" t="s">
        <v>91</v>
      </c>
      <c r="E21" s="177">
        <v>1.2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12</v>
      </c>
      <c r="AZ21" s="139">
        <v>2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0</v>
      </c>
    </row>
    <row r="22" spans="1:104" x14ac:dyDescent="0.2">
      <c r="A22" s="179"/>
      <c r="B22" s="180" t="s">
        <v>68</v>
      </c>
      <c r="C22" s="181" t="str">
        <f>CONCATENATE(B18," ",C18)</f>
        <v>732 Strojovny</v>
      </c>
      <c r="D22" s="179"/>
      <c r="E22" s="182"/>
      <c r="F22" s="182"/>
      <c r="G22" s="183">
        <f>SUM(G18:G21)</f>
        <v>0</v>
      </c>
      <c r="O22" s="172">
        <v>4</v>
      </c>
      <c r="BA22" s="184">
        <f>SUM(BA18:BA21)</f>
        <v>0</v>
      </c>
      <c r="BB22" s="184">
        <f>SUM(BB18:BB21)</f>
        <v>0</v>
      </c>
      <c r="BC22" s="184">
        <f>SUM(BC18:BC21)</f>
        <v>0</v>
      </c>
      <c r="BD22" s="184">
        <f>SUM(BD18:BD21)</f>
        <v>0</v>
      </c>
      <c r="BE22" s="184">
        <f>SUM(BE18:BE21)</f>
        <v>0</v>
      </c>
    </row>
    <row r="23" spans="1:104" x14ac:dyDescent="0.2">
      <c r="A23" s="165" t="s">
        <v>65</v>
      </c>
      <c r="B23" s="166" t="s">
        <v>102</v>
      </c>
      <c r="C23" s="167" t="s">
        <v>103</v>
      </c>
      <c r="D23" s="168"/>
      <c r="E23" s="169"/>
      <c r="F23" s="169"/>
      <c r="G23" s="170"/>
      <c r="H23" s="171"/>
      <c r="I23" s="171"/>
      <c r="O23" s="172">
        <v>1</v>
      </c>
    </row>
    <row r="24" spans="1:104" x14ac:dyDescent="0.2">
      <c r="A24" s="173">
        <v>13</v>
      </c>
      <c r="B24" s="174" t="s">
        <v>104</v>
      </c>
      <c r="C24" s="175" t="s">
        <v>105</v>
      </c>
      <c r="D24" s="176" t="s">
        <v>75</v>
      </c>
      <c r="E24" s="177">
        <v>3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13</v>
      </c>
      <c r="AZ24" s="139">
        <v>2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6.9999999999999994E-5</v>
      </c>
    </row>
    <row r="25" spans="1:104" x14ac:dyDescent="0.2">
      <c r="A25" s="179"/>
      <c r="B25" s="180" t="s">
        <v>68</v>
      </c>
      <c r="C25" s="181" t="str">
        <f>CONCATENATE(B23," ",C23)</f>
        <v>783 Nátěry</v>
      </c>
      <c r="D25" s="179"/>
      <c r="E25" s="182"/>
      <c r="F25" s="182"/>
      <c r="G25" s="183">
        <f>SUM(G23:G24)</f>
        <v>0</v>
      </c>
      <c r="O25" s="172">
        <v>4</v>
      </c>
      <c r="BA25" s="184">
        <f>SUM(BA23:BA24)</f>
        <v>0</v>
      </c>
      <c r="BB25" s="184">
        <f>SUM(BB23:BB24)</f>
        <v>0</v>
      </c>
      <c r="BC25" s="184">
        <f>SUM(BC23:BC24)</f>
        <v>0</v>
      </c>
      <c r="BD25" s="184">
        <f>SUM(BD23:BD24)</f>
        <v>0</v>
      </c>
      <c r="BE25" s="184">
        <f>SUM(BE23:BE24)</f>
        <v>0</v>
      </c>
    </row>
    <row r="26" spans="1:104" x14ac:dyDescent="0.2">
      <c r="A26" s="140"/>
      <c r="B26" s="140"/>
      <c r="C26" s="140"/>
      <c r="D26" s="140"/>
      <c r="E26" s="140"/>
      <c r="F26" s="140"/>
      <c r="G26" s="140"/>
    </row>
    <row r="27" spans="1:104" x14ac:dyDescent="0.2">
      <c r="E27" s="139"/>
    </row>
    <row r="28" spans="1:104" x14ac:dyDescent="0.2">
      <c r="E28" s="139"/>
    </row>
    <row r="29" spans="1:104" x14ac:dyDescent="0.2">
      <c r="E29" s="139"/>
    </row>
    <row r="30" spans="1:104" x14ac:dyDescent="0.2">
      <c r="E30" s="139"/>
    </row>
    <row r="31" spans="1:104" x14ac:dyDescent="0.2">
      <c r="E31" s="139"/>
    </row>
    <row r="32" spans="1:104" x14ac:dyDescent="0.2">
      <c r="E32" s="139"/>
    </row>
    <row r="33" spans="5:5" x14ac:dyDescent="0.2">
      <c r="E33" s="139"/>
    </row>
    <row r="34" spans="5:5" x14ac:dyDescent="0.2">
      <c r="E34" s="139"/>
    </row>
    <row r="35" spans="5:5" x14ac:dyDescent="0.2">
      <c r="E35" s="139"/>
    </row>
    <row r="36" spans="5:5" x14ac:dyDescent="0.2">
      <c r="E36" s="139"/>
    </row>
    <row r="37" spans="5:5" x14ac:dyDescent="0.2">
      <c r="E37" s="139"/>
    </row>
    <row r="38" spans="5:5" x14ac:dyDescent="0.2">
      <c r="E38" s="139"/>
    </row>
    <row r="39" spans="5:5" x14ac:dyDescent="0.2">
      <c r="E39" s="139"/>
    </row>
    <row r="40" spans="5:5" x14ac:dyDescent="0.2">
      <c r="E40" s="139"/>
    </row>
    <row r="41" spans="5:5" x14ac:dyDescent="0.2">
      <c r="E41" s="139"/>
    </row>
    <row r="42" spans="5:5" x14ac:dyDescent="0.2">
      <c r="E42" s="139"/>
    </row>
    <row r="43" spans="5:5" x14ac:dyDescent="0.2">
      <c r="E43" s="139"/>
    </row>
    <row r="44" spans="5:5" x14ac:dyDescent="0.2">
      <c r="E44" s="139"/>
    </row>
    <row r="45" spans="5:5" x14ac:dyDescent="0.2">
      <c r="E45" s="139"/>
    </row>
    <row r="46" spans="5:5" x14ac:dyDescent="0.2">
      <c r="E46" s="139"/>
    </row>
    <row r="47" spans="5:5" x14ac:dyDescent="0.2">
      <c r="E47" s="139"/>
    </row>
    <row r="48" spans="5:5" x14ac:dyDescent="0.2">
      <c r="E48" s="139"/>
    </row>
    <row r="49" spans="1:7" x14ac:dyDescent="0.2">
      <c r="A49" s="185"/>
      <c r="B49" s="185"/>
      <c r="C49" s="185"/>
      <c r="D49" s="185"/>
      <c r="E49" s="185"/>
      <c r="F49" s="185"/>
      <c r="G49" s="185"/>
    </row>
    <row r="50" spans="1:7" x14ac:dyDescent="0.2">
      <c r="A50" s="185"/>
      <c r="B50" s="185"/>
      <c r="C50" s="185"/>
      <c r="D50" s="185"/>
      <c r="E50" s="185"/>
      <c r="F50" s="185"/>
      <c r="G50" s="185"/>
    </row>
    <row r="51" spans="1:7" x14ac:dyDescent="0.2">
      <c r="A51" s="185"/>
      <c r="B51" s="185"/>
      <c r="C51" s="185"/>
      <c r="D51" s="185"/>
      <c r="E51" s="185"/>
      <c r="F51" s="185"/>
      <c r="G51" s="185"/>
    </row>
    <row r="52" spans="1:7" x14ac:dyDescent="0.2">
      <c r="A52" s="185"/>
      <c r="B52" s="185"/>
      <c r="C52" s="185"/>
      <c r="D52" s="185"/>
      <c r="E52" s="185"/>
      <c r="F52" s="185"/>
      <c r="G52" s="185"/>
    </row>
    <row r="53" spans="1:7" x14ac:dyDescent="0.2">
      <c r="E53" s="139"/>
    </row>
    <row r="54" spans="1:7" x14ac:dyDescent="0.2">
      <c r="E54" s="139"/>
    </row>
    <row r="55" spans="1:7" x14ac:dyDescent="0.2">
      <c r="E55" s="139"/>
    </row>
    <row r="56" spans="1:7" x14ac:dyDescent="0.2">
      <c r="E56" s="139"/>
    </row>
    <row r="57" spans="1:7" x14ac:dyDescent="0.2">
      <c r="E57" s="139"/>
    </row>
    <row r="58" spans="1:7" x14ac:dyDescent="0.2">
      <c r="E58" s="139"/>
    </row>
    <row r="59" spans="1:7" x14ac:dyDescent="0.2">
      <c r="E59" s="139"/>
    </row>
    <row r="60" spans="1:7" x14ac:dyDescent="0.2">
      <c r="E60" s="139"/>
    </row>
    <row r="61" spans="1:7" x14ac:dyDescent="0.2">
      <c r="E61" s="139"/>
    </row>
    <row r="62" spans="1:7" x14ac:dyDescent="0.2">
      <c r="E62" s="139"/>
    </row>
    <row r="63" spans="1:7" x14ac:dyDescent="0.2">
      <c r="E63" s="139"/>
    </row>
    <row r="64" spans="1:7" x14ac:dyDescent="0.2">
      <c r="E64" s="139"/>
    </row>
    <row r="65" spans="5:5" x14ac:dyDescent="0.2">
      <c r="E65" s="139"/>
    </row>
    <row r="66" spans="5:5" x14ac:dyDescent="0.2">
      <c r="E66" s="139"/>
    </row>
    <row r="67" spans="5:5" x14ac:dyDescent="0.2">
      <c r="E67" s="139"/>
    </row>
    <row r="68" spans="5:5" x14ac:dyDescent="0.2">
      <c r="E68" s="139"/>
    </row>
    <row r="69" spans="5:5" x14ac:dyDescent="0.2">
      <c r="E69" s="139"/>
    </row>
    <row r="70" spans="5:5" x14ac:dyDescent="0.2">
      <c r="E70" s="139"/>
    </row>
    <row r="71" spans="5:5" x14ac:dyDescent="0.2">
      <c r="E71" s="139"/>
    </row>
    <row r="72" spans="5:5" x14ac:dyDescent="0.2">
      <c r="E72" s="139"/>
    </row>
    <row r="73" spans="5:5" x14ac:dyDescent="0.2">
      <c r="E73" s="139"/>
    </row>
    <row r="74" spans="5:5" x14ac:dyDescent="0.2">
      <c r="E74" s="139"/>
    </row>
    <row r="75" spans="5:5" x14ac:dyDescent="0.2">
      <c r="E75" s="139"/>
    </row>
    <row r="76" spans="5:5" x14ac:dyDescent="0.2">
      <c r="E76" s="139"/>
    </row>
    <row r="77" spans="5:5" x14ac:dyDescent="0.2">
      <c r="E77" s="139"/>
    </row>
    <row r="78" spans="5:5" x14ac:dyDescent="0.2">
      <c r="E78" s="139"/>
    </row>
    <row r="79" spans="5:5" x14ac:dyDescent="0.2">
      <c r="E79" s="139"/>
    </row>
    <row r="80" spans="5:5" x14ac:dyDescent="0.2">
      <c r="E80" s="139"/>
    </row>
    <row r="81" spans="1:7" x14ac:dyDescent="0.2">
      <c r="E81" s="139"/>
    </row>
    <row r="82" spans="1:7" x14ac:dyDescent="0.2">
      <c r="E82" s="139"/>
    </row>
    <row r="83" spans="1:7" x14ac:dyDescent="0.2">
      <c r="E83" s="139"/>
    </row>
    <row r="84" spans="1:7" x14ac:dyDescent="0.2">
      <c r="A84" s="186"/>
      <c r="B84" s="186"/>
    </row>
    <row r="85" spans="1:7" x14ac:dyDescent="0.2">
      <c r="A85" s="185"/>
      <c r="B85" s="185"/>
      <c r="C85" s="188"/>
      <c r="D85" s="188"/>
      <c r="E85" s="189"/>
      <c r="F85" s="188"/>
      <c r="G85" s="190"/>
    </row>
    <row r="86" spans="1:7" x14ac:dyDescent="0.2">
      <c r="A86" s="191"/>
      <c r="B86" s="191"/>
      <c r="C86" s="185"/>
      <c r="D86" s="185"/>
      <c r="E86" s="192"/>
      <c r="F86" s="185"/>
      <c r="G86" s="185"/>
    </row>
    <row r="87" spans="1:7" x14ac:dyDescent="0.2">
      <c r="A87" s="185"/>
      <c r="B87" s="185"/>
      <c r="C87" s="185"/>
      <c r="D87" s="185"/>
      <c r="E87" s="192"/>
      <c r="F87" s="185"/>
      <c r="G87" s="185"/>
    </row>
    <row r="88" spans="1:7" x14ac:dyDescent="0.2">
      <c r="A88" s="185"/>
      <c r="B88" s="185"/>
      <c r="C88" s="185"/>
      <c r="D88" s="185"/>
      <c r="E88" s="192"/>
      <c r="F88" s="185"/>
      <c r="G88" s="185"/>
    </row>
    <row r="89" spans="1:7" x14ac:dyDescent="0.2">
      <c r="A89" s="185"/>
      <c r="B89" s="185"/>
      <c r="C89" s="185"/>
      <c r="D89" s="185"/>
      <c r="E89" s="192"/>
      <c r="F89" s="185"/>
      <c r="G89" s="185"/>
    </row>
    <row r="90" spans="1:7" x14ac:dyDescent="0.2">
      <c r="A90" s="185"/>
      <c r="B90" s="185"/>
      <c r="C90" s="185"/>
      <c r="D90" s="185"/>
      <c r="E90" s="192"/>
      <c r="F90" s="185"/>
      <c r="G90" s="185"/>
    </row>
    <row r="91" spans="1:7" x14ac:dyDescent="0.2">
      <c r="A91" s="185"/>
      <c r="B91" s="185"/>
      <c r="C91" s="185"/>
      <c r="D91" s="185"/>
      <c r="E91" s="192"/>
      <c r="F91" s="185"/>
      <c r="G91" s="185"/>
    </row>
    <row r="92" spans="1:7" x14ac:dyDescent="0.2">
      <c r="A92" s="185"/>
      <c r="B92" s="185"/>
      <c r="C92" s="185"/>
      <c r="D92" s="185"/>
      <c r="E92" s="192"/>
      <c r="F92" s="185"/>
      <c r="G92" s="185"/>
    </row>
    <row r="93" spans="1:7" x14ac:dyDescent="0.2">
      <c r="A93" s="185"/>
      <c r="B93" s="185"/>
      <c r="C93" s="185"/>
      <c r="D93" s="185"/>
      <c r="E93" s="192"/>
      <c r="F93" s="185"/>
      <c r="G93" s="185"/>
    </row>
    <row r="94" spans="1:7" x14ac:dyDescent="0.2">
      <c r="A94" s="185"/>
      <c r="B94" s="185"/>
      <c r="C94" s="185"/>
      <c r="D94" s="185"/>
      <c r="E94" s="192"/>
      <c r="F94" s="185"/>
      <c r="G94" s="185"/>
    </row>
    <row r="95" spans="1:7" x14ac:dyDescent="0.2">
      <c r="A95" s="185"/>
      <c r="B95" s="185"/>
      <c r="C95" s="185"/>
      <c r="D95" s="185"/>
      <c r="E95" s="192"/>
      <c r="F95" s="185"/>
      <c r="G95" s="185"/>
    </row>
    <row r="96" spans="1:7" x14ac:dyDescent="0.2">
      <c r="A96" s="185"/>
      <c r="B96" s="185"/>
      <c r="C96" s="185"/>
      <c r="D96" s="185"/>
      <c r="E96" s="192"/>
      <c r="F96" s="185"/>
      <c r="G96" s="185"/>
    </row>
    <row r="97" spans="1:7" x14ac:dyDescent="0.2">
      <c r="A97" s="185"/>
      <c r="B97" s="185"/>
      <c r="C97" s="185"/>
      <c r="D97" s="185"/>
      <c r="E97" s="192"/>
      <c r="F97" s="185"/>
      <c r="G97" s="185"/>
    </row>
    <row r="98" spans="1:7" x14ac:dyDescent="0.2">
      <c r="A98" s="185"/>
      <c r="B98" s="185"/>
      <c r="C98" s="185"/>
      <c r="D98" s="185"/>
      <c r="E98" s="192"/>
      <c r="F98" s="185"/>
      <c r="G98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2021-12-13T12:11:16Z</dcterms:created>
  <dcterms:modified xsi:type="dcterms:W3CDTF">2021-12-13T12:12:05Z</dcterms:modified>
</cp:coreProperties>
</file>